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1595"/>
  </bookViews>
  <sheets>
    <sheet name="sheet1" sheetId="1" r:id="rId1"/>
  </sheets>
  <definedNames>
    <definedName name="_xlnm.Print_Area" localSheetId="0">sheet1!$A$1:$H$40</definedName>
  </definedNames>
  <calcPr calcId="144525"/>
</workbook>
</file>

<file path=xl/calcChain.xml><?xml version="1.0" encoding="utf-8"?>
<calcChain xmlns="http://schemas.openxmlformats.org/spreadsheetml/2006/main">
  <c r="B36" i="1" l="1"/>
  <c r="B35" i="1"/>
  <c r="G34" i="1"/>
  <c r="F34" i="1"/>
  <c r="E34" i="1"/>
  <c r="D34" i="1"/>
  <c r="C34" i="1"/>
  <c r="B34" i="1"/>
  <c r="B33" i="1"/>
  <c r="B32" i="1"/>
  <c r="H31" i="1"/>
  <c r="G31" i="1"/>
  <c r="F31" i="1"/>
  <c r="E31" i="1"/>
  <c r="D31" i="1"/>
  <c r="C31" i="1"/>
  <c r="B31" i="1"/>
  <c r="G30" i="1"/>
  <c r="F30" i="1"/>
  <c r="F28" i="1" s="1"/>
  <c r="H29" i="1"/>
  <c r="G29" i="1"/>
  <c r="F29" i="1"/>
  <c r="E29" i="1"/>
  <c r="D29" i="1"/>
  <c r="H28" i="1"/>
  <c r="G28" i="1"/>
  <c r="B27" i="1"/>
  <c r="B26" i="1"/>
  <c r="B25" i="1" s="1"/>
  <c r="G25" i="1"/>
  <c r="F25" i="1"/>
  <c r="E25" i="1"/>
  <c r="D25" i="1"/>
  <c r="C25" i="1"/>
  <c r="F24" i="1"/>
  <c r="E24" i="1"/>
  <c r="E22" i="1" s="1"/>
  <c r="D24" i="1"/>
  <c r="D30" i="1" s="1"/>
  <c r="D28" i="1" s="1"/>
  <c r="C24" i="1"/>
  <c r="C30" i="1" s="1"/>
  <c r="C23" i="1"/>
  <c r="C29" i="1" s="1"/>
  <c r="F22" i="1"/>
  <c r="D22" i="1"/>
  <c r="B18" i="1"/>
  <c r="B17" i="1"/>
  <c r="B16" i="1"/>
  <c r="B15" i="1"/>
  <c r="H14" i="1"/>
  <c r="G14" i="1"/>
  <c r="F14" i="1"/>
  <c r="E14" i="1"/>
  <c r="D14" i="1"/>
  <c r="C14" i="1"/>
  <c r="B11" i="1"/>
  <c r="B10" i="1"/>
  <c r="B9" i="1"/>
  <c r="H8" i="1"/>
  <c r="G8" i="1"/>
  <c r="F8" i="1"/>
  <c r="E8" i="1"/>
  <c r="D8" i="1"/>
  <c r="C8" i="1"/>
  <c r="B8" i="1" s="1"/>
  <c r="B29" i="1" l="1"/>
  <c r="C28" i="1"/>
  <c r="B14" i="1"/>
  <c r="C22" i="1"/>
  <c r="B23" i="1"/>
  <c r="E30" i="1"/>
  <c r="E28" i="1" s="1"/>
  <c r="B24" i="1"/>
  <c r="B30" i="1" s="1"/>
  <c r="B28" i="1" l="1"/>
  <c r="B22" i="1"/>
</calcChain>
</file>

<file path=xl/sharedStrings.xml><?xml version="1.0" encoding="utf-8"?>
<sst xmlns="http://schemas.openxmlformats.org/spreadsheetml/2006/main" count="86" uniqueCount="37">
  <si>
    <t xml:space="preserve"> AND T.AD_CODE_GK=1216 AND T.SET_YEAR_GK=2021</t>
  </si>
  <si>
    <t>AD_CODE#1216</t>
  </si>
  <si>
    <t>SET_YEAR_GK#2021</t>
  </si>
  <si>
    <t>AD_NAME#1216 滨海新区</t>
  </si>
  <si>
    <t>XM_NAME#</t>
  </si>
  <si>
    <t>AD_BDQ#</t>
  </si>
  <si>
    <t>AD_BJ#</t>
  </si>
  <si>
    <t>单位：万元</t>
  </si>
  <si>
    <t>项目</t>
  </si>
  <si>
    <t>新区合计</t>
  </si>
  <si>
    <t>区本级</t>
  </si>
  <si>
    <t>经开区</t>
  </si>
  <si>
    <t>保税区</t>
  </si>
  <si>
    <t>高新区</t>
  </si>
  <si>
    <t>生态城</t>
  </si>
  <si>
    <t>东疆</t>
  </si>
  <si>
    <t>一、2021年末地方政府债务余额</t>
  </si>
  <si>
    <t>一般债务</t>
  </si>
  <si>
    <t>专项债务</t>
  </si>
  <si>
    <t>二、2021年地方政府债务限额</t>
  </si>
  <si>
    <t>--</t>
  </si>
  <si>
    <t>三、2022年地方政府债务发行金额</t>
  </si>
  <si>
    <t>新增一般债券发行额</t>
  </si>
  <si>
    <t>再融资一般债券发行额</t>
  </si>
  <si>
    <t>新增专项债券发行额</t>
  </si>
  <si>
    <t>再融资专项债券发行额</t>
  </si>
  <si>
    <t>置换一般债券发行额</t>
  </si>
  <si>
    <t>置换专项债券发行额</t>
  </si>
  <si>
    <t>国际金融组织和外国
政府贷款</t>
  </si>
  <si>
    <t>四、2022年地方政府债务还本金额</t>
  </si>
  <si>
    <t>五、2022年地方政府债务付息金额</t>
    <phoneticPr fontId="7" type="noConversion"/>
  </si>
  <si>
    <t>六、2022年末地方政府债务余额</t>
  </si>
  <si>
    <t>七、2023年地方政府债务付息预算数</t>
    <phoneticPr fontId="7" type="noConversion"/>
  </si>
  <si>
    <t>八、2023年地方政府债务还本预算数</t>
    <phoneticPr fontId="7" type="noConversion"/>
  </si>
  <si>
    <t>九、2022年地方政府债务限额</t>
    <phoneticPr fontId="7" type="noConversion"/>
  </si>
  <si>
    <t>注：新区在全辖范围内实行整体限额管理</t>
  </si>
  <si>
    <t>滨海新区地方政府债务发行及还本付息情况表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</si>
</sst>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_);[Red]\(#,##0\)"/>
  </numFmts>
  <fonts count="1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SimSun"/>
      <charset val="134"/>
    </font>
    <font>
      <sz val="9"/>
      <name val="宋体"/>
      <family val="2"/>
      <charset val="134"/>
      <scheme val="minor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9" fillId="0" borderId="0"/>
    <xf numFmtId="43" fontId="10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 wrapText="1"/>
    </xf>
    <xf numFmtId="176" fontId="1" fillId="0" borderId="0" xfId="1" applyNumberFormat="1">
      <alignment vertical="center"/>
    </xf>
    <xf numFmtId="0" fontId="1" fillId="0" borderId="0" xfId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1" fillId="0" borderId="0" xfId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6" fillId="0" borderId="2" xfId="1" applyNumberFormat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 indent="1"/>
    </xf>
    <xf numFmtId="176" fontId="6" fillId="0" borderId="2" xfId="1" quotePrefix="1" applyNumberFormat="1" applyFont="1" applyFill="1" applyBorder="1" applyAlignment="1">
      <alignment horizontal="right" vertical="center" wrapText="1"/>
    </xf>
    <xf numFmtId="0" fontId="1" fillId="0" borderId="2" xfId="1" applyFill="1" applyBorder="1">
      <alignment vertical="center"/>
    </xf>
    <xf numFmtId="0" fontId="0" fillId="0" borderId="2" xfId="1" quotePrefix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176" fontId="1" fillId="0" borderId="1" xfId="1" applyNumberFormat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</cellXfs>
  <cellStyles count="6">
    <cellStyle name="常规" xfId="0" builtinId="0"/>
    <cellStyle name="常规 2" xfId="1"/>
    <cellStyle name="常规 2 3" xfId="2"/>
    <cellStyle name="常规 3" xfId="3"/>
    <cellStyle name="常规 4 3" xfId="4"/>
    <cellStyle name="千位分隔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workbookViewId="0">
      <pane ySplit="7" topLeftCell="A32" activePane="bottomLeft" state="frozen"/>
      <selection pane="bottomLeft" activeCell="C53" sqref="C53"/>
    </sheetView>
  </sheetViews>
  <sheetFormatPr defaultColWidth="10" defaultRowHeight="13.5"/>
  <cols>
    <col min="1" max="1" width="31.625" style="5" customWidth="1"/>
    <col min="2" max="2" width="15.25" style="2" customWidth="1"/>
    <col min="3" max="5" width="14.125" style="2" customWidth="1"/>
    <col min="6" max="7" width="12.5" style="2" customWidth="1"/>
    <col min="8" max="16384" width="10" style="3"/>
  </cols>
  <sheetData>
    <row r="1" spans="1:8" ht="22.5" hidden="1">
      <c r="A1" s="1" t="s">
        <v>0</v>
      </c>
    </row>
    <row r="2" spans="1:8" ht="22.5" hidden="1">
      <c r="A2" s="1" t="s">
        <v>1</v>
      </c>
      <c r="B2" s="4" t="s">
        <v>2</v>
      </c>
      <c r="C2" s="4" t="s">
        <v>3</v>
      </c>
    </row>
    <row r="3" spans="1:8" hidden="1">
      <c r="A3" s="1" t="s">
        <v>4</v>
      </c>
      <c r="B3" s="4" t="s">
        <v>5</v>
      </c>
      <c r="C3" s="4" t="s">
        <v>6</v>
      </c>
    </row>
    <row r="4" spans="1:8" ht="14.25" customHeight="1">
      <c r="A4" s="1"/>
    </row>
    <row r="5" spans="1:8" ht="25.5" customHeight="1">
      <c r="A5" s="15" t="s">
        <v>36</v>
      </c>
      <c r="B5" s="15"/>
      <c r="C5" s="15"/>
      <c r="D5" s="15"/>
      <c r="E5" s="15"/>
      <c r="F5" s="15"/>
      <c r="G5" s="15"/>
      <c r="H5" s="15"/>
    </row>
    <row r="6" spans="1:8" ht="14.25" customHeight="1">
      <c r="C6" s="6"/>
      <c r="G6" s="16" t="s">
        <v>7</v>
      </c>
      <c r="H6" s="16"/>
    </row>
    <row r="7" spans="1:8" ht="28.5" customHeight="1">
      <c r="A7" s="7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</row>
    <row r="8" spans="1:8" ht="28.5" customHeight="1">
      <c r="A8" s="9" t="s">
        <v>16</v>
      </c>
      <c r="B8" s="10">
        <f>SUM(C8:H8)</f>
        <v>18940480</v>
      </c>
      <c r="C8" s="10">
        <f>ROUND(SUM(C9:C10),0)</f>
        <v>12560127</v>
      </c>
      <c r="D8" s="10">
        <f t="shared" ref="D8:G8" si="0">ROUND(SUM(D9:D10),0)</f>
        <v>3018966</v>
      </c>
      <c r="E8" s="10">
        <f t="shared" si="0"/>
        <v>1720900</v>
      </c>
      <c r="F8" s="10">
        <f t="shared" si="0"/>
        <v>898700</v>
      </c>
      <c r="G8" s="10">
        <f t="shared" si="0"/>
        <v>737987</v>
      </c>
      <c r="H8" s="10">
        <f>ROUND(SUM(H9:H10),0)</f>
        <v>3800</v>
      </c>
    </row>
    <row r="9" spans="1:8" ht="28.5" customHeight="1">
      <c r="A9" s="11" t="s">
        <v>17</v>
      </c>
      <c r="B9" s="10">
        <f>SUM(C9:H9)</f>
        <v>5659331.8191</v>
      </c>
      <c r="C9" s="10">
        <v>3544279.0090999999</v>
      </c>
      <c r="D9" s="10">
        <v>1241766.1100000001</v>
      </c>
      <c r="E9" s="10">
        <v>356200</v>
      </c>
      <c r="F9" s="10">
        <v>351700</v>
      </c>
      <c r="G9" s="10">
        <v>161586.70000000001</v>
      </c>
      <c r="H9" s="10">
        <v>3800</v>
      </c>
    </row>
    <row r="10" spans="1:8" ht="28.5" customHeight="1">
      <c r="A10" s="11" t="s">
        <v>18</v>
      </c>
      <c r="B10" s="10">
        <f>SUM(C10:H10)</f>
        <v>13281148</v>
      </c>
      <c r="C10" s="10">
        <v>9015848</v>
      </c>
      <c r="D10" s="10">
        <v>1777200</v>
      </c>
      <c r="E10" s="10">
        <v>1364700</v>
      </c>
      <c r="F10" s="10">
        <v>547000</v>
      </c>
      <c r="G10" s="10">
        <v>576400</v>
      </c>
      <c r="H10" s="10"/>
    </row>
    <row r="11" spans="1:8" ht="28.5" customHeight="1">
      <c r="A11" s="9" t="s">
        <v>19</v>
      </c>
      <c r="B11" s="10">
        <f>B12+B13</f>
        <v>19111400</v>
      </c>
      <c r="C11" s="12" t="s">
        <v>20</v>
      </c>
      <c r="D11" s="12" t="s">
        <v>20</v>
      </c>
      <c r="E11" s="12" t="s">
        <v>20</v>
      </c>
      <c r="F11" s="12" t="s">
        <v>20</v>
      </c>
      <c r="G11" s="12" t="s">
        <v>20</v>
      </c>
      <c r="H11" s="12" t="s">
        <v>20</v>
      </c>
    </row>
    <row r="12" spans="1:8" ht="28.5" customHeight="1">
      <c r="A12" s="11" t="s">
        <v>17</v>
      </c>
      <c r="B12" s="10">
        <v>5733400</v>
      </c>
      <c r="C12" s="12" t="s">
        <v>20</v>
      </c>
      <c r="D12" s="12" t="s">
        <v>20</v>
      </c>
      <c r="E12" s="12" t="s">
        <v>20</v>
      </c>
      <c r="F12" s="12" t="s">
        <v>20</v>
      </c>
      <c r="G12" s="12" t="s">
        <v>20</v>
      </c>
      <c r="H12" s="12" t="s">
        <v>20</v>
      </c>
    </row>
    <row r="13" spans="1:8" ht="28.5" customHeight="1">
      <c r="A13" s="11" t="s">
        <v>18</v>
      </c>
      <c r="B13" s="10">
        <v>13378000</v>
      </c>
      <c r="C13" s="12" t="s">
        <v>20</v>
      </c>
      <c r="D13" s="12" t="s">
        <v>20</v>
      </c>
      <c r="E13" s="12" t="s">
        <v>20</v>
      </c>
      <c r="F13" s="12" t="s">
        <v>20</v>
      </c>
      <c r="G13" s="12" t="s">
        <v>20</v>
      </c>
      <c r="H13" s="12" t="s">
        <v>20</v>
      </c>
    </row>
    <row r="14" spans="1:8" ht="28.5" customHeight="1">
      <c r="A14" s="9" t="s">
        <v>21</v>
      </c>
      <c r="B14" s="10">
        <f>SUM(B15:B21)</f>
        <v>3762370</v>
      </c>
      <c r="C14" s="10">
        <f t="shared" ref="C14:H14" si="1">SUM(C15:C21)</f>
        <v>2374870</v>
      </c>
      <c r="D14" s="10">
        <f t="shared" si="1"/>
        <v>716000</v>
      </c>
      <c r="E14" s="10">
        <f t="shared" si="1"/>
        <v>345000</v>
      </c>
      <c r="F14" s="10">
        <f t="shared" si="1"/>
        <v>191000</v>
      </c>
      <c r="G14" s="10">
        <f t="shared" si="1"/>
        <v>135500</v>
      </c>
      <c r="H14" s="10">
        <f t="shared" si="1"/>
        <v>0</v>
      </c>
    </row>
    <row r="15" spans="1:8" ht="28.5" customHeight="1">
      <c r="A15" s="11" t="s">
        <v>22</v>
      </c>
      <c r="B15" s="10">
        <f>SUM(C15:H15)</f>
        <v>28100</v>
      </c>
      <c r="C15" s="10">
        <v>28100</v>
      </c>
      <c r="D15" s="10"/>
      <c r="E15" s="10"/>
      <c r="F15" s="10"/>
      <c r="G15" s="10"/>
      <c r="H15" s="13"/>
    </row>
    <row r="16" spans="1:8" ht="28.5" customHeight="1">
      <c r="A16" s="11" t="s">
        <v>23</v>
      </c>
      <c r="B16" s="10">
        <f t="shared" ref="B16:B18" si="2">SUM(C16:H16)</f>
        <v>990670</v>
      </c>
      <c r="C16" s="13">
        <v>939670</v>
      </c>
      <c r="D16" s="13">
        <v>20000</v>
      </c>
      <c r="E16" s="13">
        <v>21000</v>
      </c>
      <c r="F16" s="13">
        <v>10000</v>
      </c>
      <c r="G16" s="10"/>
      <c r="H16" s="13"/>
    </row>
    <row r="17" spans="1:8" ht="28.5" customHeight="1">
      <c r="A17" s="11" t="s">
        <v>24</v>
      </c>
      <c r="B17" s="10">
        <f t="shared" si="2"/>
        <v>2280700</v>
      </c>
      <c r="C17" s="13">
        <v>1096200</v>
      </c>
      <c r="D17" s="13">
        <v>636000</v>
      </c>
      <c r="E17" s="13">
        <v>279000</v>
      </c>
      <c r="F17" s="13">
        <v>134000</v>
      </c>
      <c r="G17" s="13">
        <v>135500</v>
      </c>
      <c r="H17" s="13"/>
    </row>
    <row r="18" spans="1:8" ht="28.5" customHeight="1">
      <c r="A18" s="11" t="s">
        <v>25</v>
      </c>
      <c r="B18" s="10">
        <f t="shared" si="2"/>
        <v>462900</v>
      </c>
      <c r="C18" s="13">
        <v>310900</v>
      </c>
      <c r="D18" s="13">
        <v>60000</v>
      </c>
      <c r="E18" s="13">
        <v>45000</v>
      </c>
      <c r="F18" s="13">
        <v>47000</v>
      </c>
      <c r="G18" s="10"/>
      <c r="H18" s="13"/>
    </row>
    <row r="19" spans="1:8" ht="28.5" customHeight="1">
      <c r="A19" s="11" t="s">
        <v>26</v>
      </c>
      <c r="B19" s="10"/>
      <c r="C19" s="10"/>
      <c r="D19" s="10"/>
      <c r="E19" s="10"/>
      <c r="F19" s="10"/>
      <c r="G19" s="10"/>
      <c r="H19" s="13"/>
    </row>
    <row r="20" spans="1:8" ht="28.5" customHeight="1">
      <c r="A20" s="11" t="s">
        <v>27</v>
      </c>
      <c r="B20" s="10"/>
      <c r="C20" s="10"/>
      <c r="D20" s="10"/>
      <c r="E20" s="10"/>
      <c r="F20" s="10"/>
      <c r="G20" s="10"/>
      <c r="H20" s="13"/>
    </row>
    <row r="21" spans="1:8" ht="28.5" customHeight="1">
      <c r="A21" s="11" t="s">
        <v>28</v>
      </c>
      <c r="B21" s="10"/>
      <c r="C21" s="10"/>
      <c r="D21" s="10"/>
      <c r="E21" s="10"/>
      <c r="F21" s="10"/>
      <c r="G21" s="10"/>
      <c r="H21" s="13"/>
    </row>
    <row r="22" spans="1:8" ht="28.5" customHeight="1">
      <c r="A22" s="9" t="s">
        <v>29</v>
      </c>
      <c r="B22" s="10">
        <f>SUM(B23:B24)</f>
        <v>1560942.7272000001</v>
      </c>
      <c r="C22" s="10">
        <f t="shared" ref="C22:F22" si="3">SUM(C23:C24)</f>
        <v>1265942.7272000001</v>
      </c>
      <c r="D22" s="10">
        <f t="shared" si="3"/>
        <v>147000</v>
      </c>
      <c r="E22" s="10">
        <f t="shared" si="3"/>
        <v>71000</v>
      </c>
      <c r="F22" s="10">
        <f t="shared" si="3"/>
        <v>77000</v>
      </c>
      <c r="G22" s="10"/>
      <c r="H22" s="13"/>
    </row>
    <row r="23" spans="1:8" ht="28.5" customHeight="1">
      <c r="A23" s="11" t="s">
        <v>17</v>
      </c>
      <c r="B23" s="10">
        <f>SUM(C23:H23)</f>
        <v>991042.72719999996</v>
      </c>
      <c r="C23" s="10">
        <f>939670+372.7272</f>
        <v>940042.72719999996</v>
      </c>
      <c r="D23" s="10">
        <v>20000</v>
      </c>
      <c r="E23" s="10">
        <v>21000</v>
      </c>
      <c r="F23" s="10">
        <v>10000</v>
      </c>
      <c r="G23" s="10"/>
      <c r="H23" s="13"/>
    </row>
    <row r="24" spans="1:8" ht="28.5" customHeight="1">
      <c r="A24" s="11" t="s">
        <v>18</v>
      </c>
      <c r="B24" s="10">
        <f>SUM(C24:H24)</f>
        <v>569900</v>
      </c>
      <c r="C24" s="10">
        <f>310900+15000</f>
        <v>325900</v>
      </c>
      <c r="D24" s="10">
        <f>60000+67000</f>
        <v>127000</v>
      </c>
      <c r="E24" s="10">
        <f>45000+5000</f>
        <v>50000</v>
      </c>
      <c r="F24" s="10">
        <f>47000+20000</f>
        <v>67000</v>
      </c>
      <c r="G24" s="10"/>
      <c r="H24" s="13"/>
    </row>
    <row r="25" spans="1:8" ht="28.5" customHeight="1">
      <c r="A25" s="9" t="s">
        <v>30</v>
      </c>
      <c r="B25" s="10">
        <f>SUM(B26:B27)</f>
        <v>667724.56480000005</v>
      </c>
      <c r="C25" s="10">
        <f>SUM(C26:C27)</f>
        <v>434073.87094699999</v>
      </c>
      <c r="D25" s="10">
        <f t="shared" ref="D25:G25" si="4">SUM(D26:D27)</f>
        <v>111819.164143</v>
      </c>
      <c r="E25" s="10">
        <f t="shared" si="4"/>
        <v>63149.75</v>
      </c>
      <c r="F25" s="10">
        <f t="shared" si="4"/>
        <v>32724.296000000002</v>
      </c>
      <c r="G25" s="10">
        <f t="shared" si="4"/>
        <v>25849.563709999999</v>
      </c>
      <c r="H25" s="13"/>
    </row>
    <row r="26" spans="1:8" ht="28.5" customHeight="1">
      <c r="A26" s="11" t="s">
        <v>17</v>
      </c>
      <c r="B26" s="10">
        <f>SUM(C26:H26)</f>
        <v>197420.65400000001</v>
      </c>
      <c r="C26" s="10">
        <v>125461.51014699999</v>
      </c>
      <c r="D26" s="10">
        <v>43356.104142999997</v>
      </c>
      <c r="E26" s="10">
        <v>11514.15</v>
      </c>
      <c r="F26" s="10">
        <v>11370.665999999999</v>
      </c>
      <c r="G26" s="10">
        <v>5610.3037100000001</v>
      </c>
      <c r="H26" s="10">
        <v>107.92</v>
      </c>
    </row>
    <row r="27" spans="1:8" ht="28.5" customHeight="1">
      <c r="A27" s="11" t="s">
        <v>18</v>
      </c>
      <c r="B27" s="10">
        <f>SUM(C27:H27)</f>
        <v>470303.91080000001</v>
      </c>
      <c r="C27" s="10">
        <v>308612.36080000002</v>
      </c>
      <c r="D27" s="10">
        <v>68463.06</v>
      </c>
      <c r="E27" s="10">
        <v>51635.6</v>
      </c>
      <c r="F27" s="10">
        <v>21353.63</v>
      </c>
      <c r="G27" s="10">
        <v>20239.259999999998</v>
      </c>
      <c r="H27" s="13"/>
    </row>
    <row r="28" spans="1:8" ht="28.5" customHeight="1">
      <c r="A28" s="9" t="s">
        <v>31</v>
      </c>
      <c r="B28" s="10">
        <f>SUM(B29:B30)</f>
        <v>21141907.091899998</v>
      </c>
      <c r="C28" s="10">
        <f>SUM(C29:C30)</f>
        <v>13669054.2819</v>
      </c>
      <c r="D28" s="10">
        <f t="shared" ref="D28:H28" si="5">SUM(D29:D30)</f>
        <v>3587966.1100000003</v>
      </c>
      <c r="E28" s="10">
        <f t="shared" si="5"/>
        <v>1994900</v>
      </c>
      <c r="F28" s="10">
        <f t="shared" si="5"/>
        <v>1012700</v>
      </c>
      <c r="G28" s="10">
        <f t="shared" si="5"/>
        <v>873486.7</v>
      </c>
      <c r="H28" s="10">
        <f t="shared" si="5"/>
        <v>3800</v>
      </c>
    </row>
    <row r="29" spans="1:8" ht="28.5" customHeight="1">
      <c r="A29" s="11" t="s">
        <v>17</v>
      </c>
      <c r="B29" s="10">
        <f>B9+B15+B16-B23</f>
        <v>5687059.0919000003</v>
      </c>
      <c r="C29" s="10">
        <f t="shared" ref="C29:H29" si="6">C9+C15+C16-C23</f>
        <v>3572006.2818999994</v>
      </c>
      <c r="D29" s="10">
        <f t="shared" si="6"/>
        <v>1241766.1100000001</v>
      </c>
      <c r="E29" s="10">
        <f t="shared" si="6"/>
        <v>356200</v>
      </c>
      <c r="F29" s="10">
        <f t="shared" si="6"/>
        <v>351700</v>
      </c>
      <c r="G29" s="10">
        <f t="shared" si="6"/>
        <v>161586.70000000001</v>
      </c>
      <c r="H29" s="10">
        <f t="shared" si="6"/>
        <v>3800</v>
      </c>
    </row>
    <row r="30" spans="1:8" ht="28.5" customHeight="1">
      <c r="A30" s="11" t="s">
        <v>18</v>
      </c>
      <c r="B30" s="10">
        <f>B10+B17+B18-B24</f>
        <v>15454848</v>
      </c>
      <c r="C30" s="10">
        <f t="shared" ref="C30:G30" si="7">C10+C17+C18-C24</f>
        <v>10097048</v>
      </c>
      <c r="D30" s="10">
        <f t="shared" si="7"/>
        <v>2346200</v>
      </c>
      <c r="E30" s="10">
        <f t="shared" si="7"/>
        <v>1638700</v>
      </c>
      <c r="F30" s="10">
        <f t="shared" si="7"/>
        <v>661000</v>
      </c>
      <c r="G30" s="10">
        <f t="shared" si="7"/>
        <v>711900</v>
      </c>
      <c r="H30" s="10"/>
    </row>
    <row r="31" spans="1:8" ht="29.25" customHeight="1">
      <c r="A31" s="9" t="s">
        <v>32</v>
      </c>
      <c r="B31" s="10">
        <f t="shared" ref="B31:C31" si="8">SUM(B32:B33)</f>
        <v>741187</v>
      </c>
      <c r="C31" s="10">
        <f t="shared" si="8"/>
        <v>452433</v>
      </c>
      <c r="D31" s="10">
        <f>SUM(D32:D33)</f>
        <v>149262</v>
      </c>
      <c r="E31" s="10">
        <f t="shared" ref="E31:H31" si="9">SUM(E32:E33)</f>
        <v>73000</v>
      </c>
      <c r="F31" s="10">
        <f t="shared" si="9"/>
        <v>37000</v>
      </c>
      <c r="G31" s="10">
        <f t="shared" si="9"/>
        <v>29384</v>
      </c>
      <c r="H31" s="10">
        <f t="shared" si="9"/>
        <v>108</v>
      </c>
    </row>
    <row r="32" spans="1:8" ht="28.5" customHeight="1">
      <c r="A32" s="11" t="s">
        <v>17</v>
      </c>
      <c r="B32" s="10">
        <f>SUM(C32:H32)</f>
        <v>191940</v>
      </c>
      <c r="C32" s="10">
        <v>118566</v>
      </c>
      <c r="D32" s="10">
        <v>43356</v>
      </c>
      <c r="E32" s="10">
        <v>13000</v>
      </c>
      <c r="F32" s="10">
        <v>11300</v>
      </c>
      <c r="G32" s="10">
        <v>5610</v>
      </c>
      <c r="H32" s="10">
        <v>108</v>
      </c>
    </row>
    <row r="33" spans="1:8" ht="28.5" customHeight="1">
      <c r="A33" s="11" t="s">
        <v>18</v>
      </c>
      <c r="B33" s="10">
        <f>SUM(C33:H33)</f>
        <v>549247</v>
      </c>
      <c r="C33" s="10">
        <v>333867</v>
      </c>
      <c r="D33" s="10">
        <v>105906</v>
      </c>
      <c r="E33" s="10">
        <v>60000</v>
      </c>
      <c r="F33" s="10">
        <v>25700</v>
      </c>
      <c r="G33" s="10">
        <v>23774</v>
      </c>
      <c r="H33" s="10"/>
    </row>
    <row r="34" spans="1:8" ht="28.5" customHeight="1">
      <c r="A34" s="9" t="s">
        <v>33</v>
      </c>
      <c r="B34" s="10">
        <f t="shared" ref="B34:F34" si="10">SUM(B35:B36)</f>
        <v>3273750</v>
      </c>
      <c r="C34" s="10">
        <f t="shared" si="10"/>
        <v>2287803</v>
      </c>
      <c r="D34" s="10">
        <f t="shared" si="10"/>
        <v>227267</v>
      </c>
      <c r="E34" s="10">
        <f t="shared" si="10"/>
        <v>322400</v>
      </c>
      <c r="F34" s="10">
        <f t="shared" si="10"/>
        <v>201080</v>
      </c>
      <c r="G34" s="10">
        <f>SUM(G35:G36)</f>
        <v>235200</v>
      </c>
      <c r="H34" s="10"/>
    </row>
    <row r="35" spans="1:8" ht="28.5" customHeight="1">
      <c r="A35" s="11" t="s">
        <v>17</v>
      </c>
      <c r="B35" s="10">
        <f>SUM(C35:H35)</f>
        <v>769650</v>
      </c>
      <c r="C35" s="10">
        <v>472403</v>
      </c>
      <c r="D35" s="10">
        <v>115267</v>
      </c>
      <c r="E35" s="10">
        <v>4000</v>
      </c>
      <c r="F35" s="10">
        <v>152780</v>
      </c>
      <c r="G35" s="10">
        <v>25200</v>
      </c>
      <c r="H35" s="10"/>
    </row>
    <row r="36" spans="1:8" ht="28.5" customHeight="1">
      <c r="A36" s="11" t="s">
        <v>18</v>
      </c>
      <c r="B36" s="10">
        <f>SUM(C36:H36)</f>
        <v>2504100</v>
      </c>
      <c r="C36" s="10">
        <v>1815400</v>
      </c>
      <c r="D36" s="10">
        <v>112000</v>
      </c>
      <c r="E36" s="10">
        <v>318400</v>
      </c>
      <c r="F36" s="10">
        <v>48300</v>
      </c>
      <c r="G36" s="10">
        <v>210000</v>
      </c>
      <c r="H36" s="10"/>
    </row>
    <row r="37" spans="1:8" ht="28.5" customHeight="1">
      <c r="A37" s="9" t="s">
        <v>34</v>
      </c>
      <c r="B37" s="10">
        <v>21810200</v>
      </c>
      <c r="C37" s="12" t="s">
        <v>20</v>
      </c>
      <c r="D37" s="12" t="s">
        <v>20</v>
      </c>
      <c r="E37" s="12" t="s">
        <v>20</v>
      </c>
      <c r="F37" s="12" t="s">
        <v>20</v>
      </c>
      <c r="G37" s="12" t="s">
        <v>20</v>
      </c>
      <c r="H37" s="14" t="s">
        <v>20</v>
      </c>
    </row>
    <row r="38" spans="1:8" ht="28.5" customHeight="1">
      <c r="A38" s="11" t="s">
        <v>17</v>
      </c>
      <c r="B38" s="10">
        <v>5761500</v>
      </c>
      <c r="C38" s="12" t="s">
        <v>20</v>
      </c>
      <c r="D38" s="12" t="s">
        <v>20</v>
      </c>
      <c r="E38" s="12" t="s">
        <v>20</v>
      </c>
      <c r="F38" s="12" t="s">
        <v>20</v>
      </c>
      <c r="G38" s="12" t="s">
        <v>20</v>
      </c>
      <c r="H38" s="14" t="s">
        <v>20</v>
      </c>
    </row>
    <row r="39" spans="1:8" ht="28.5" customHeight="1">
      <c r="A39" s="11" t="s">
        <v>18</v>
      </c>
      <c r="B39" s="10">
        <v>16048700</v>
      </c>
      <c r="C39" s="12" t="s">
        <v>20</v>
      </c>
      <c r="D39" s="12" t="s">
        <v>20</v>
      </c>
      <c r="E39" s="12" t="s">
        <v>20</v>
      </c>
      <c r="F39" s="12" t="s">
        <v>20</v>
      </c>
      <c r="G39" s="12" t="s">
        <v>20</v>
      </c>
      <c r="H39" s="14" t="s">
        <v>20</v>
      </c>
    </row>
    <row r="40" spans="1:8" ht="21.75" customHeight="1">
      <c r="A40" s="17" t="s">
        <v>35</v>
      </c>
      <c r="B40" s="17"/>
      <c r="C40" s="17"/>
    </row>
  </sheetData>
  <mergeCells count="3">
    <mergeCell ref="A5:H5"/>
    <mergeCell ref="G6:H6"/>
    <mergeCell ref="A40:C40"/>
  </mergeCells>
  <phoneticPr fontId="3" type="noConversion"/>
  <pageMargins left="0.118110236220472" right="0.118110236220472" top="0.27559055118110198" bottom="0.27559055118110198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刘喆</dc:creator>
  <cp:lastModifiedBy>admin</cp:lastModifiedBy>
  <dcterms:created xsi:type="dcterms:W3CDTF">2023-11-07T01:53:46Z</dcterms:created>
  <dcterms:modified xsi:type="dcterms:W3CDTF">2023-11-09T02:57:50Z</dcterms:modified>
</cp:coreProperties>
</file>